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8655" activeTab="0"/>
  </bookViews>
  <sheets>
    <sheet name="Sheet1" sheetId="1" r:id="rId1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<sst xmlns="http://schemas.openxmlformats.org/spreadsheetml/2006/main" count="60" uniqueCount="54">
  <si>
    <t>Melt Loss</t>
  </si>
  <si>
    <t>Aluminum Cost</t>
  </si>
  <si>
    <t>UNITS</t>
  </si>
  <si>
    <t>percent</t>
  </si>
  <si>
    <t>$ per pound</t>
  </si>
  <si>
    <t>Energy cost</t>
  </si>
  <si>
    <t>$ per therm</t>
  </si>
  <si>
    <t>Energy usage</t>
  </si>
  <si>
    <t>Aluminum Usage</t>
  </si>
  <si>
    <t>Pounds Melted per Month</t>
  </si>
  <si>
    <t>Btu's per pound melted</t>
  </si>
  <si>
    <t>MELT LOSS COST PER MONTH:</t>
  </si>
  <si>
    <t>ENERGY COST PER MONTH:</t>
  </si>
  <si>
    <t>TOTAL MELT COST PER MONTH:</t>
  </si>
  <si>
    <t>COST TO MELT PER POUND</t>
  </si>
  <si>
    <t>HOLDING COSTS</t>
  </si>
  <si>
    <t>Energy Cost</t>
  </si>
  <si>
    <t>Energy Usage</t>
  </si>
  <si>
    <t>Amount Held</t>
  </si>
  <si>
    <t>Pounds Held</t>
  </si>
  <si>
    <t>Holding Period</t>
  </si>
  <si>
    <t>Hours held monthly</t>
  </si>
  <si>
    <t>COST TO HOLD PER MONTH</t>
  </si>
  <si>
    <t>TOTAL MONTHLY SAVINGS</t>
  </si>
  <si>
    <t>Jet Melter Cost Analysis</t>
  </si>
  <si>
    <t>Btu's per pound held (assumed)</t>
  </si>
  <si>
    <t>MELTING COSTS</t>
  </si>
  <si>
    <t>MONTHLY MELT SAVINGS</t>
  </si>
  <si>
    <t>MONTHLY HOLDING SAVINGS</t>
  </si>
  <si>
    <t xml:space="preserve"> Melting Furnace:</t>
  </si>
  <si>
    <t>Prepared for:</t>
  </si>
  <si>
    <t>Aluminum Holding Assumptions: 4 weeks/mo. @ 8 hrs/day + (4) 48 hr/weekends.</t>
  </si>
  <si>
    <t xml:space="preserve">        REVERB</t>
  </si>
  <si>
    <t xml:space="preserve">   JET MELTER</t>
  </si>
  <si>
    <t xml:space="preserve">         REVERB</t>
  </si>
  <si>
    <t xml:space="preserve">AL-2000 Jet Melter </t>
  </si>
  <si>
    <t xml:space="preserve">Aluminum Melt Rate Assumptions:  2000#/hr,  16hrs/day, 250 days/year </t>
  </si>
  <si>
    <t xml:space="preserve">     *( 20,000# Reverb Holding Capacity vs. 5000#Jet Melter Holding Capacity)</t>
  </si>
  <si>
    <t>Actual Customer</t>
  </si>
  <si>
    <t>Generally, a JetMelter holds 1/4th the amount of a reverb.</t>
  </si>
  <si>
    <t>Annual Savings if you scrap your reverb:</t>
  </si>
  <si>
    <t>JetMelters guarantee less than 1,000 Btu's per pound!</t>
  </si>
  <si>
    <t>Stack Melters generate 80% less melt loss than reverbs</t>
  </si>
  <si>
    <t>What do you pay for your aluminum?</t>
  </si>
  <si>
    <t>What do you pay for your natural gas?</t>
  </si>
  <si>
    <t>How much aluminum do you melt in a month?</t>
  </si>
  <si>
    <t>This is what it costs per pound to melt your aluminum.</t>
  </si>
  <si>
    <t>This is what it costs per month at this Usage rate.</t>
  </si>
  <si>
    <t>How many hours a month do you operate?</t>
  </si>
  <si>
    <t>See the assumptions below and make your own.</t>
  </si>
  <si>
    <t>Change the numbers in YELLOW to match your own business.</t>
  </si>
  <si>
    <t>NOTES</t>
  </si>
  <si>
    <t>Change values in YELLOW CELLS for your own analysis</t>
  </si>
  <si>
    <t>60-75 normal range, 75 if you want a more conservative estimate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</si>
</sst>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$&quot;#,##0.000"/>
    <numFmt numFmtId="175" formatCode="&quot;$&quot;#,##0.0_);\(&quot;$&quot;#,##0.0\)"/>
    <numFmt numFmtId="176" formatCode="_(* #,##0.0_);_(* \(#,##0.0\);_(* &quot;-&quot;??_);_(@_)"/>
    <numFmt numFmtId="177" formatCode="_(* #,##0_);_(* \(#,##0\);_(* &quot;-&quot;??_);_(@_)"/>
    <numFmt numFmtId="178" formatCode="&quot;$&quot;#,##0.0_);[Red]\(&quot;$&quot;#,##0.0\)"/>
  </numFmts>
  <fonts count="51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sz val="14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u val="single"/>
      <sz val="12"/>
      <name val="Tahoma"/>
      <family val="2"/>
    </font>
    <font>
      <sz val="9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Tahoma"/>
      <family val="2"/>
    </font>
    <font>
      <sz val="12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Tahoma"/>
      <family val="2"/>
    </font>
    <font>
      <sz val="12"/>
      <color rgb="FFC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5" fontId="2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4" fontId="2" fillId="0" borderId="0" xfId="57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5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174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5" fontId="3" fillId="0" borderId="10" xfId="0" applyNumberFormat="1" applyFont="1" applyBorder="1" applyAlignment="1">
      <alignment horizontal="left"/>
    </xf>
    <xf numFmtId="5" fontId="3" fillId="0" borderId="10" xfId="0" applyNumberFormat="1" applyFont="1" applyBorder="1" applyAlignment="1">
      <alignment/>
    </xf>
    <xf numFmtId="8" fontId="2" fillId="0" borderId="0" xfId="44" applyNumberFormat="1" applyFont="1" applyBorder="1" applyAlignment="1">
      <alignment horizontal="right"/>
    </xf>
    <xf numFmtId="8" fontId="2" fillId="0" borderId="0" xfId="44" applyNumberFormat="1" applyFont="1" applyBorder="1" applyAlignment="1">
      <alignment/>
    </xf>
    <xf numFmtId="8" fontId="2" fillId="0" borderId="0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5" fontId="8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8" fontId="2" fillId="0" borderId="11" xfId="0" applyNumberFormat="1" applyFont="1" applyBorder="1" applyAlignment="1">
      <alignment horizontal="right"/>
    </xf>
    <xf numFmtId="8" fontId="8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2" fillId="33" borderId="20" xfId="57" applyNumberFormat="1" applyFont="1" applyFill="1" applyBorder="1" applyAlignment="1">
      <alignment/>
    </xf>
    <xf numFmtId="165" fontId="2" fillId="33" borderId="20" xfId="44" applyNumberFormat="1" applyFont="1" applyFill="1" applyBorder="1" applyAlignment="1">
      <alignment/>
    </xf>
    <xf numFmtId="165" fontId="2" fillId="33" borderId="20" xfId="0" applyNumberFormat="1" applyFont="1" applyFill="1" applyBorder="1" applyAlignment="1">
      <alignment/>
    </xf>
    <xf numFmtId="41" fontId="2" fillId="33" borderId="20" xfId="0" applyNumberFormat="1" applyFont="1" applyFill="1" applyBorder="1" applyAlignment="1">
      <alignment/>
    </xf>
    <xf numFmtId="7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2" fillId="33" borderId="20" xfId="42" applyNumberFormat="1" applyFont="1" applyFill="1" applyBorder="1" applyAlignment="1">
      <alignment horizontal="right"/>
    </xf>
    <xf numFmtId="177" fontId="2" fillId="0" borderId="0" xfId="42" applyNumberFormat="1" applyFont="1" applyBorder="1" applyAlignment="1">
      <alignment/>
    </xf>
    <xf numFmtId="6" fontId="2" fillId="0" borderId="21" xfId="0" applyNumberFormat="1" applyFont="1" applyBorder="1" applyAlignment="1">
      <alignment horizontal="right"/>
    </xf>
    <xf numFmtId="6" fontId="2" fillId="0" borderId="21" xfId="0" applyNumberFormat="1" applyFont="1" applyBorder="1" applyAlignment="1">
      <alignment/>
    </xf>
    <xf numFmtId="0" fontId="12" fillId="34" borderId="20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1" fontId="2" fillId="33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right"/>
    </xf>
    <xf numFmtId="5" fontId="3" fillId="35" borderId="11" xfId="0" applyNumberFormat="1" applyFont="1" applyFill="1" applyBorder="1" applyAlignment="1">
      <alignment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2105025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354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44</xdr:row>
      <xdr:rowOff>142875</xdr:rowOff>
    </xdr:from>
    <xdr:to>
      <xdr:col>3</xdr:col>
      <xdr:colOff>609600</xdr:colOff>
      <xdr:row>46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8877300"/>
          <a:ext cx="3019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4.421875" style="48" customWidth="1"/>
    <col min="2" max="2" width="21.57421875" style="0" customWidth="1"/>
    <col min="3" max="3" width="32.57421875" style="1" customWidth="1"/>
    <col min="4" max="4" width="16.8515625" style="0" customWidth="1"/>
    <col min="5" max="5" width="16.57421875" style="0" customWidth="1"/>
    <col min="6" max="6" width="2.00390625" style="0" customWidth="1"/>
    <col min="7" max="7" width="5.140625" style="0" customWidth="1"/>
    <col min="8" max="8" width="67.8515625" style="0" customWidth="1"/>
  </cols>
  <sheetData>
    <row r="1" spans="1:6" ht="12.75">
      <c r="A1" s="47"/>
      <c r="B1" s="9"/>
      <c r="C1" s="10"/>
      <c r="D1" s="9"/>
      <c r="E1" s="9"/>
      <c r="F1" s="11"/>
    </row>
    <row r="2" spans="2:6" ht="12.75">
      <c r="B2" s="12"/>
      <c r="C2" s="13"/>
      <c r="D2" s="12"/>
      <c r="E2" s="12"/>
      <c r="F2" s="14"/>
    </row>
    <row r="3" spans="2:8" ht="15">
      <c r="B3" s="12"/>
      <c r="C3" s="13"/>
      <c r="D3" s="12"/>
      <c r="E3" s="12"/>
      <c r="F3" s="14"/>
      <c r="H3" s="68" t="s">
        <v>51</v>
      </c>
    </row>
    <row r="4" spans="2:8" ht="12.75">
      <c r="B4" s="12"/>
      <c r="C4" s="13"/>
      <c r="D4" s="12"/>
      <c r="E4" s="12"/>
      <c r="F4" s="14"/>
      <c r="H4" s="69"/>
    </row>
    <row r="5" spans="2:8" ht="15">
      <c r="B5" s="12"/>
      <c r="C5" s="13"/>
      <c r="D5" s="12"/>
      <c r="E5" s="12"/>
      <c r="F5" s="14"/>
      <c r="H5" s="70" t="s">
        <v>50</v>
      </c>
    </row>
    <row r="6" spans="2:8" ht="15.75" thickBot="1">
      <c r="B6" s="12"/>
      <c r="C6" s="13"/>
      <c r="D6" s="12"/>
      <c r="E6" s="12"/>
      <c r="F6" s="14"/>
      <c r="H6" s="70" t="s">
        <v>49</v>
      </c>
    </row>
    <row r="7" spans="2:8" ht="33.75" customHeight="1" thickBot="1">
      <c r="B7" s="26" t="s">
        <v>24</v>
      </c>
      <c r="C7" s="13"/>
      <c r="D7" s="78" t="s">
        <v>52</v>
      </c>
      <c r="E7" s="79"/>
      <c r="F7" s="14"/>
      <c r="H7" s="71" t="s">
        <v>36</v>
      </c>
    </row>
    <row r="8" spans="1:8" s="32" customFormat="1" ht="18">
      <c r="A8" s="49"/>
      <c r="B8" s="28" t="s">
        <v>30</v>
      </c>
      <c r="C8" s="29" t="s">
        <v>38</v>
      </c>
      <c r="D8" s="30"/>
      <c r="E8" s="52"/>
      <c r="F8" s="31"/>
      <c r="H8" s="71" t="s">
        <v>31</v>
      </c>
    </row>
    <row r="9" spans="1:11" s="32" customFormat="1" ht="18">
      <c r="A9" s="49"/>
      <c r="B9" s="27" t="s">
        <v>29</v>
      </c>
      <c r="C9" s="29" t="s">
        <v>35</v>
      </c>
      <c r="D9" s="30"/>
      <c r="E9" s="30"/>
      <c r="F9" s="31"/>
      <c r="H9" s="72" t="s">
        <v>37</v>
      </c>
      <c r="I9" s="55"/>
      <c r="J9" s="56"/>
      <c r="K9" s="62"/>
    </row>
    <row r="10" spans="2:13" ht="15">
      <c r="B10" s="15"/>
      <c r="C10" s="15"/>
      <c r="D10" s="15"/>
      <c r="E10" s="15"/>
      <c r="F10" s="16"/>
      <c r="G10" s="2"/>
      <c r="H10" s="69"/>
      <c r="I10" s="55"/>
      <c r="J10" s="56"/>
      <c r="K10" s="62"/>
      <c r="L10" s="2"/>
      <c r="M10" s="2"/>
    </row>
    <row r="11" spans="2:13" ht="15">
      <c r="B11" s="3" t="s">
        <v>26</v>
      </c>
      <c r="C11" s="3" t="s">
        <v>2</v>
      </c>
      <c r="D11" s="27" t="s">
        <v>34</v>
      </c>
      <c r="E11" s="3" t="s">
        <v>33</v>
      </c>
      <c r="F11" s="17"/>
      <c r="G11" s="2"/>
      <c r="H11" s="69"/>
      <c r="I11" s="13"/>
      <c r="J11" s="21"/>
      <c r="K11" s="63"/>
      <c r="L11" s="2"/>
      <c r="M11" s="2"/>
    </row>
    <row r="12" spans="2:13" ht="15">
      <c r="B12" s="15" t="s">
        <v>0</v>
      </c>
      <c r="C12" s="15" t="s">
        <v>3</v>
      </c>
      <c r="D12" s="57">
        <v>0.05</v>
      </c>
      <c r="E12" s="18">
        <v>0.01</v>
      </c>
      <c r="F12" s="16"/>
      <c r="G12" s="2"/>
      <c r="H12" s="73" t="s">
        <v>42</v>
      </c>
      <c r="I12" s="2"/>
      <c r="J12" s="2"/>
      <c r="K12" s="2"/>
      <c r="L12" s="2"/>
      <c r="M12" s="2"/>
    </row>
    <row r="13" spans="2:13" ht="15">
      <c r="B13" s="15" t="s">
        <v>1</v>
      </c>
      <c r="C13" s="15" t="s">
        <v>4</v>
      </c>
      <c r="D13" s="58">
        <v>1.2</v>
      </c>
      <c r="E13" s="19">
        <f>D13</f>
        <v>1.2</v>
      </c>
      <c r="F13" s="16"/>
      <c r="G13" s="2"/>
      <c r="H13" s="73" t="s">
        <v>43</v>
      </c>
      <c r="I13" s="2"/>
      <c r="J13" s="2"/>
      <c r="K13" s="2"/>
      <c r="L13" s="2"/>
      <c r="M13" s="2"/>
    </row>
    <row r="14" spans="2:13" ht="15">
      <c r="B14" s="15" t="s">
        <v>5</v>
      </c>
      <c r="C14" s="15" t="s">
        <v>6</v>
      </c>
      <c r="D14" s="59">
        <v>0.5</v>
      </c>
      <c r="E14" s="19">
        <f>D14</f>
        <v>0.5</v>
      </c>
      <c r="F14" s="16"/>
      <c r="G14" s="2"/>
      <c r="H14" s="73" t="s">
        <v>44</v>
      </c>
      <c r="I14" s="2"/>
      <c r="J14" s="2"/>
      <c r="K14" s="2"/>
      <c r="L14" s="2"/>
      <c r="M14" s="2"/>
    </row>
    <row r="15" spans="2:13" ht="15">
      <c r="B15" s="15" t="s">
        <v>7</v>
      </c>
      <c r="C15" s="15" t="s">
        <v>10</v>
      </c>
      <c r="D15" s="60">
        <v>3000</v>
      </c>
      <c r="E15" s="20">
        <v>1000</v>
      </c>
      <c r="F15" s="16"/>
      <c r="G15" s="2"/>
      <c r="H15" s="73" t="s">
        <v>41</v>
      </c>
      <c r="I15" s="2"/>
      <c r="J15" s="2"/>
      <c r="K15" s="2"/>
      <c r="L15" s="2"/>
      <c r="M15" s="2"/>
    </row>
    <row r="16" spans="2:13" ht="15.75" thickBot="1">
      <c r="B16" s="4" t="s">
        <v>8</v>
      </c>
      <c r="C16" s="4" t="s">
        <v>9</v>
      </c>
      <c r="D16" s="75">
        <v>666666</v>
      </c>
      <c r="E16" s="5">
        <f>D16</f>
        <v>666666</v>
      </c>
      <c r="F16" s="16"/>
      <c r="G16" s="2"/>
      <c r="H16" s="73" t="s">
        <v>45</v>
      </c>
      <c r="I16" s="2"/>
      <c r="J16" s="2"/>
      <c r="K16" s="2"/>
      <c r="L16" s="2"/>
      <c r="M16" s="2"/>
    </row>
    <row r="17" spans="2:13" ht="15.75" thickTop="1">
      <c r="B17" s="15"/>
      <c r="C17" s="15"/>
      <c r="D17" s="15"/>
      <c r="E17" s="15"/>
      <c r="F17" s="16"/>
      <c r="G17" s="2"/>
      <c r="H17" s="73"/>
      <c r="I17" s="2"/>
      <c r="J17" s="2"/>
      <c r="K17" s="2"/>
      <c r="L17" s="2"/>
      <c r="M17" s="2"/>
    </row>
    <row r="18" spans="2:13" ht="15">
      <c r="B18" s="15" t="s">
        <v>14</v>
      </c>
      <c r="C18" s="15"/>
      <c r="D18" s="33">
        <f>SUM(D22/D16)</f>
        <v>0.075</v>
      </c>
      <c r="E18" s="33">
        <f>SUM(E22/E16)</f>
        <v>0.017</v>
      </c>
      <c r="F18" s="16"/>
      <c r="G18" s="2"/>
      <c r="H18" s="73" t="s">
        <v>46</v>
      </c>
      <c r="I18" s="2"/>
      <c r="J18" s="2"/>
      <c r="K18" s="2"/>
      <c r="L18" s="2"/>
      <c r="M18" s="2"/>
    </row>
    <row r="19" spans="2:13" ht="15">
      <c r="B19" s="15"/>
      <c r="C19" s="15"/>
      <c r="D19" s="15"/>
      <c r="E19" s="15"/>
      <c r="F19" s="16"/>
      <c r="G19" s="2"/>
      <c r="H19" s="73"/>
      <c r="I19" s="2"/>
      <c r="J19" s="2"/>
      <c r="K19" s="2"/>
      <c r="L19" s="2"/>
      <c r="M19" s="2"/>
    </row>
    <row r="20" spans="2:13" ht="15">
      <c r="B20" s="15"/>
      <c r="C20" s="21" t="s">
        <v>12</v>
      </c>
      <c r="D20" s="22">
        <f>+D16*D14*D15/100000</f>
        <v>9999.99</v>
      </c>
      <c r="E20" s="22">
        <f>+E16*E14*E15/100000</f>
        <v>3333.33</v>
      </c>
      <c r="F20" s="16"/>
      <c r="G20" s="2"/>
      <c r="H20" s="73"/>
      <c r="I20" s="2"/>
      <c r="J20" s="2"/>
      <c r="K20" s="2"/>
      <c r="L20" s="2"/>
      <c r="M20" s="2"/>
    </row>
    <row r="21" spans="2:13" ht="15.75" thickBot="1">
      <c r="B21" s="15"/>
      <c r="C21" s="21" t="s">
        <v>11</v>
      </c>
      <c r="D21" s="7">
        <f>+D12*D13*D16</f>
        <v>39999.96</v>
      </c>
      <c r="E21" s="7">
        <f>+E12*E13*E16</f>
        <v>7999.992</v>
      </c>
      <c r="F21" s="16"/>
      <c r="G21" s="2"/>
      <c r="H21" s="73"/>
      <c r="I21" s="2"/>
      <c r="J21" s="2"/>
      <c r="K21" s="2"/>
      <c r="L21" s="2"/>
      <c r="M21" s="2"/>
    </row>
    <row r="22" spans="2:13" ht="15">
      <c r="B22" s="15"/>
      <c r="C22" s="21" t="s">
        <v>13</v>
      </c>
      <c r="D22" s="22">
        <f>SUM(D20:D21)</f>
        <v>49999.95</v>
      </c>
      <c r="E22" s="22">
        <f>SUM(E20:E21)</f>
        <v>11333.322</v>
      </c>
      <c r="F22" s="16"/>
      <c r="G22" s="2"/>
      <c r="H22" s="73" t="s">
        <v>47</v>
      </c>
      <c r="I22" s="2"/>
      <c r="J22" s="2"/>
      <c r="K22" s="2"/>
      <c r="L22" s="2"/>
      <c r="M22" s="2"/>
    </row>
    <row r="23" spans="2:13" ht="15">
      <c r="B23" s="15"/>
      <c r="C23" s="21"/>
      <c r="D23" s="22"/>
      <c r="E23" s="22"/>
      <c r="F23" s="16"/>
      <c r="G23" s="2"/>
      <c r="H23" s="73"/>
      <c r="I23" s="2"/>
      <c r="J23" s="2"/>
      <c r="K23" s="2"/>
      <c r="L23" s="2"/>
      <c r="M23" s="2"/>
    </row>
    <row r="24" spans="2:13" ht="15">
      <c r="B24" s="15"/>
      <c r="C24" s="41" t="s">
        <v>27</v>
      </c>
      <c r="D24" s="22"/>
      <c r="E24" s="42">
        <f>D22-E22</f>
        <v>38666.628</v>
      </c>
      <c r="F24" s="16"/>
      <c r="G24" s="2"/>
      <c r="H24" s="73"/>
      <c r="I24" s="2"/>
      <c r="J24" s="2"/>
      <c r="K24" s="2"/>
      <c r="L24" s="2"/>
      <c r="M24" s="2"/>
    </row>
    <row r="25" spans="2:13" ht="15">
      <c r="B25" s="15"/>
      <c r="C25" s="15"/>
      <c r="D25" s="22"/>
      <c r="E25" s="22"/>
      <c r="F25" s="16"/>
      <c r="G25" s="2"/>
      <c r="H25" s="73"/>
      <c r="I25" s="2"/>
      <c r="J25" s="2"/>
      <c r="K25" s="2"/>
      <c r="L25" s="2"/>
      <c r="M25" s="2"/>
    </row>
    <row r="26" spans="2:13" ht="15">
      <c r="B26" s="3" t="s">
        <v>15</v>
      </c>
      <c r="C26" s="35" t="s">
        <v>2</v>
      </c>
      <c r="D26" s="36" t="s">
        <v>32</v>
      </c>
      <c r="E26" s="3" t="s">
        <v>33</v>
      </c>
      <c r="F26" s="16"/>
      <c r="G26" s="2"/>
      <c r="H26" s="73"/>
      <c r="I26" s="2"/>
      <c r="J26" s="2"/>
      <c r="K26" s="2"/>
      <c r="L26" s="2"/>
      <c r="M26" s="2"/>
    </row>
    <row r="27" spans="2:13" ht="15">
      <c r="B27" s="15" t="s">
        <v>16</v>
      </c>
      <c r="C27" s="15" t="s">
        <v>6</v>
      </c>
      <c r="D27" s="38">
        <f>D14</f>
        <v>0.5</v>
      </c>
      <c r="E27" s="37">
        <f>D14</f>
        <v>0.5</v>
      </c>
      <c r="F27" s="16"/>
      <c r="G27" s="2"/>
      <c r="H27" s="73"/>
      <c r="I27" s="2"/>
      <c r="J27" s="2"/>
      <c r="K27" s="2"/>
      <c r="L27" s="2"/>
      <c r="M27" s="2"/>
    </row>
    <row r="28" spans="2:13" ht="15">
      <c r="B28" s="15" t="s">
        <v>17</v>
      </c>
      <c r="C28" s="15" t="s">
        <v>25</v>
      </c>
      <c r="D28" s="21">
        <v>75</v>
      </c>
      <c r="E28" s="15">
        <v>75</v>
      </c>
      <c r="F28" s="16"/>
      <c r="G28" s="2"/>
      <c r="H28" s="73" t="s">
        <v>53</v>
      </c>
      <c r="I28" s="2"/>
      <c r="J28" s="2"/>
      <c r="K28" s="2"/>
      <c r="L28" s="2"/>
      <c r="M28" s="2"/>
    </row>
    <row r="29" spans="2:13" ht="15">
      <c r="B29" s="15" t="s">
        <v>18</v>
      </c>
      <c r="C29" s="15" t="s">
        <v>19</v>
      </c>
      <c r="D29" s="64">
        <v>20000</v>
      </c>
      <c r="E29" s="65">
        <f>D29/4</f>
        <v>5000</v>
      </c>
      <c r="F29" s="16"/>
      <c r="G29" s="2"/>
      <c r="H29" s="73" t="s">
        <v>39</v>
      </c>
      <c r="I29" s="2"/>
      <c r="J29" s="2"/>
      <c r="K29" s="2"/>
      <c r="L29" s="2"/>
      <c r="M29" s="2"/>
    </row>
    <row r="30" spans="2:13" ht="15.75" thickBot="1">
      <c r="B30" s="4" t="s">
        <v>20</v>
      </c>
      <c r="C30" s="4" t="s">
        <v>21</v>
      </c>
      <c r="D30" s="76">
        <v>352</v>
      </c>
      <c r="E30" s="4">
        <f>D30</f>
        <v>352</v>
      </c>
      <c r="F30" s="16"/>
      <c r="G30" s="2"/>
      <c r="H30" s="73" t="s">
        <v>48</v>
      </c>
      <c r="I30" s="2"/>
      <c r="J30" s="2"/>
      <c r="K30" s="2"/>
      <c r="L30" s="2"/>
      <c r="M30" s="2"/>
    </row>
    <row r="31" spans="2:13" ht="15.75" thickTop="1">
      <c r="B31" s="15"/>
      <c r="C31" s="15"/>
      <c r="D31" s="21"/>
      <c r="E31" s="15"/>
      <c r="F31" s="16"/>
      <c r="G31" s="2"/>
      <c r="H31" s="73"/>
      <c r="I31" s="2"/>
      <c r="J31" s="2"/>
      <c r="K31" s="2"/>
      <c r="L31" s="2"/>
      <c r="M31" s="2"/>
    </row>
    <row r="32" spans="2:13" ht="15.75" thickBot="1">
      <c r="B32" s="15" t="s">
        <v>22</v>
      </c>
      <c r="C32" s="15"/>
      <c r="D32" s="66">
        <f>D29*D30*D28*D27/100000</f>
        <v>2640</v>
      </c>
      <c r="E32" s="67">
        <f>E29*E30*E28*E27/100000</f>
        <v>660</v>
      </c>
      <c r="F32" s="16"/>
      <c r="G32" s="2"/>
      <c r="H32" s="73"/>
      <c r="I32" s="2"/>
      <c r="J32" s="2"/>
      <c r="K32" s="2"/>
      <c r="L32" s="2"/>
      <c r="M32" s="2"/>
    </row>
    <row r="33" spans="2:13" ht="15">
      <c r="B33" s="15"/>
      <c r="C33" s="15"/>
      <c r="D33" s="39"/>
      <c r="E33" s="40"/>
      <c r="F33" s="16"/>
      <c r="G33" s="2"/>
      <c r="H33" s="73"/>
      <c r="I33" s="2"/>
      <c r="J33" s="2"/>
      <c r="K33" s="2"/>
      <c r="L33" s="2"/>
      <c r="M33" s="2"/>
    </row>
    <row r="34" spans="2:13" ht="15">
      <c r="B34" s="15"/>
      <c r="C34" s="41" t="s">
        <v>28</v>
      </c>
      <c r="D34" s="39"/>
      <c r="E34" s="43">
        <f>D32-E32</f>
        <v>1980</v>
      </c>
      <c r="F34" s="16"/>
      <c r="G34" s="2"/>
      <c r="H34" s="73"/>
      <c r="I34" s="2"/>
      <c r="J34" s="2"/>
      <c r="K34" s="2"/>
      <c r="L34" s="2"/>
      <c r="M34" s="2"/>
    </row>
    <row r="35" spans="2:13" ht="15.75" thickBot="1">
      <c r="B35" s="4"/>
      <c r="C35" s="44"/>
      <c r="D35" s="45"/>
      <c r="E35" s="46"/>
      <c r="F35" s="16"/>
      <c r="G35" s="2"/>
      <c r="H35" s="73"/>
      <c r="I35" s="2"/>
      <c r="J35" s="2"/>
      <c r="K35" s="2"/>
      <c r="L35" s="2"/>
      <c r="M35" s="2"/>
    </row>
    <row r="36" spans="2:13" ht="15.75" thickTop="1">
      <c r="B36" s="15"/>
      <c r="C36" s="41"/>
      <c r="D36" s="39"/>
      <c r="E36" s="43"/>
      <c r="F36" s="16"/>
      <c r="G36" s="2"/>
      <c r="H36" s="73"/>
      <c r="I36" s="2"/>
      <c r="J36" s="2"/>
      <c r="K36" s="2"/>
      <c r="L36" s="2"/>
      <c r="M36" s="2"/>
    </row>
    <row r="37" spans="2:13" ht="15.75" thickBot="1">
      <c r="B37" s="15"/>
      <c r="C37" s="51" t="s">
        <v>23</v>
      </c>
      <c r="D37" s="21"/>
      <c r="E37" s="77">
        <f>E24+E34</f>
        <v>40646.628</v>
      </c>
      <c r="F37" s="16"/>
      <c r="G37" s="2"/>
      <c r="H37" s="73"/>
      <c r="I37" s="2"/>
      <c r="J37" s="2"/>
      <c r="K37" s="2"/>
      <c r="L37" s="2"/>
      <c r="M37" s="2"/>
    </row>
    <row r="38" spans="2:13" ht="15.75" thickTop="1">
      <c r="B38" s="15"/>
      <c r="C38" s="34"/>
      <c r="D38" s="21"/>
      <c r="E38" s="61"/>
      <c r="F38" s="16"/>
      <c r="G38" s="2"/>
      <c r="H38" s="73"/>
      <c r="I38" s="2"/>
      <c r="J38" s="2"/>
      <c r="K38" s="2"/>
      <c r="L38" s="2"/>
      <c r="M38" s="2"/>
    </row>
    <row r="39" spans="2:13" ht="15">
      <c r="B39" s="55" t="s">
        <v>36</v>
      </c>
      <c r="C39" s="55"/>
      <c r="D39" s="56"/>
      <c r="E39" s="62"/>
      <c r="F39" s="16"/>
      <c r="G39" s="2"/>
      <c r="H39" s="73"/>
      <c r="I39" s="2"/>
      <c r="J39" s="2"/>
      <c r="K39" s="2"/>
      <c r="L39" s="2"/>
      <c r="M39" s="2"/>
    </row>
    <row r="40" spans="2:13" ht="15">
      <c r="B40" s="55" t="s">
        <v>31</v>
      </c>
      <c r="C40" s="55"/>
      <c r="D40" s="56"/>
      <c r="E40" s="62"/>
      <c r="F40" s="16"/>
      <c r="G40" s="2"/>
      <c r="H40" s="73"/>
      <c r="I40" s="2"/>
      <c r="J40" s="2"/>
      <c r="K40" s="2"/>
      <c r="L40" s="2"/>
      <c r="M40" s="2"/>
    </row>
    <row r="41" spans="2:13" ht="15">
      <c r="B41" s="15"/>
      <c r="C41" s="13" t="s">
        <v>37</v>
      </c>
      <c r="D41" s="21"/>
      <c r="E41" s="63"/>
      <c r="F41" s="16"/>
      <c r="G41" s="2"/>
      <c r="H41" s="73"/>
      <c r="I41" s="2"/>
      <c r="J41" s="2"/>
      <c r="K41" s="2"/>
      <c r="L41" s="2"/>
      <c r="M41" s="2"/>
    </row>
    <row r="42" spans="2:13" ht="15">
      <c r="B42" s="15"/>
      <c r="C42" s="13"/>
      <c r="D42" s="21"/>
      <c r="E42" s="63"/>
      <c r="F42" s="16"/>
      <c r="G42" s="2"/>
      <c r="H42" s="73"/>
      <c r="I42" s="2"/>
      <c r="J42" s="2"/>
      <c r="K42" s="2"/>
      <c r="L42" s="2"/>
      <c r="M42" s="2"/>
    </row>
    <row r="43" spans="2:13" ht="15.75" thickBot="1">
      <c r="B43" s="15"/>
      <c r="C43" s="53" t="s">
        <v>40</v>
      </c>
      <c r="D43" s="54"/>
      <c r="E43" s="77">
        <f>E37*12</f>
        <v>487759.53599999996</v>
      </c>
      <c r="F43" s="16"/>
      <c r="G43" s="2"/>
      <c r="H43" s="73"/>
      <c r="I43" s="2"/>
      <c r="J43" s="2"/>
      <c r="K43" s="2"/>
      <c r="L43" s="2"/>
      <c r="M43" s="2"/>
    </row>
    <row r="44" spans="2:13" ht="15.75" thickTop="1">
      <c r="B44" s="15"/>
      <c r="C44" s="13"/>
      <c r="D44" s="21"/>
      <c r="E44" s="15"/>
      <c r="F44" s="16"/>
      <c r="G44" s="2"/>
      <c r="H44" s="73"/>
      <c r="I44" s="2"/>
      <c r="J44" s="2"/>
      <c r="K44" s="2"/>
      <c r="L44" s="2"/>
      <c r="M44" s="2"/>
    </row>
    <row r="45" spans="2:13" ht="15">
      <c r="B45" s="53"/>
      <c r="C45" s="53"/>
      <c r="D45" s="54"/>
      <c r="E45" s="15"/>
      <c r="F45" s="16"/>
      <c r="G45" s="2"/>
      <c r="H45" s="73"/>
      <c r="I45" s="2"/>
      <c r="J45" s="2"/>
      <c r="K45" s="2"/>
      <c r="L45" s="2"/>
      <c r="M45" s="2"/>
    </row>
    <row r="46" spans="2:13" ht="15">
      <c r="B46" s="53"/>
      <c r="F46" s="16"/>
      <c r="G46" s="2"/>
      <c r="H46" s="73"/>
      <c r="I46" s="2"/>
      <c r="J46" s="2"/>
      <c r="K46" s="2"/>
      <c r="L46" s="2"/>
      <c r="M46" s="2"/>
    </row>
    <row r="47" spans="1:13" ht="15.75" thickBot="1">
      <c r="A47" s="50"/>
      <c r="B47" s="23"/>
      <c r="C47" s="23"/>
      <c r="D47" s="24"/>
      <c r="E47" s="23"/>
      <c r="F47" s="25"/>
      <c r="G47" s="2"/>
      <c r="H47" s="74"/>
      <c r="I47" s="2"/>
      <c r="J47" s="2"/>
      <c r="K47" s="2"/>
      <c r="L47" s="2"/>
      <c r="M47" s="2"/>
    </row>
    <row r="48" spans="2:13" ht="15">
      <c r="B48" s="15"/>
      <c r="C48" s="15"/>
      <c r="D48" s="21"/>
      <c r="E48" s="15"/>
      <c r="F48" s="15"/>
      <c r="G48" s="2"/>
      <c r="H48" s="2"/>
      <c r="I48" s="2"/>
      <c r="J48" s="2"/>
      <c r="K48" s="2"/>
      <c r="L48" s="2"/>
      <c r="M48" s="2"/>
    </row>
    <row r="49" spans="2:13" ht="15">
      <c r="B49" s="15"/>
      <c r="C49" s="15"/>
      <c r="D49" s="21"/>
      <c r="E49" s="15"/>
      <c r="F49" s="15"/>
      <c r="G49" s="2"/>
      <c r="H49" s="2"/>
      <c r="I49" s="2"/>
      <c r="J49" s="2"/>
      <c r="K49" s="2"/>
      <c r="L49" s="2"/>
      <c r="M49" s="2"/>
    </row>
    <row r="50" spans="2:13" ht="15">
      <c r="B50" s="15"/>
      <c r="C50" s="15"/>
      <c r="D50" s="21"/>
      <c r="E50" s="15"/>
      <c r="F50" s="15"/>
      <c r="G50" s="2"/>
      <c r="H50" s="2"/>
      <c r="I50" s="2"/>
      <c r="J50" s="2"/>
      <c r="K50" s="2"/>
      <c r="L50" s="2"/>
      <c r="M50" s="2"/>
    </row>
    <row r="51" spans="2:13" ht="15">
      <c r="B51" s="15"/>
      <c r="C51" s="15"/>
      <c r="D51" s="21"/>
      <c r="E51" s="15"/>
      <c r="F51" s="15"/>
      <c r="G51" s="2"/>
      <c r="H51" s="2"/>
      <c r="I51" s="2"/>
      <c r="J51" s="2"/>
      <c r="K51" s="2"/>
      <c r="L51" s="2"/>
      <c r="M51" s="2"/>
    </row>
    <row r="52" spans="2:13" ht="15">
      <c r="B52" s="15"/>
      <c r="C52" s="15"/>
      <c r="D52" s="21"/>
      <c r="E52" s="15"/>
      <c r="F52" s="15"/>
      <c r="G52" s="2"/>
      <c r="H52" s="2"/>
      <c r="I52" s="2"/>
      <c r="J52" s="2"/>
      <c r="K52" s="2"/>
      <c r="L52" s="2"/>
      <c r="M52" s="2"/>
    </row>
    <row r="53" spans="2:13" ht="15">
      <c r="B53" s="15"/>
      <c r="C53" s="15"/>
      <c r="D53" s="21"/>
      <c r="E53" s="15"/>
      <c r="F53" s="15"/>
      <c r="G53" s="2"/>
      <c r="H53" s="2"/>
      <c r="I53" s="2"/>
      <c r="J53" s="2"/>
      <c r="K53" s="2"/>
      <c r="L53" s="2"/>
      <c r="M53" s="2"/>
    </row>
    <row r="54" spans="2:13" ht="15">
      <c r="B54" s="15"/>
      <c r="C54" s="15"/>
      <c r="D54" s="21"/>
      <c r="E54" s="15"/>
      <c r="F54" s="15"/>
      <c r="G54" s="2"/>
      <c r="H54" s="2"/>
      <c r="I54" s="2"/>
      <c r="J54" s="2"/>
      <c r="K54" s="2"/>
      <c r="L54" s="2"/>
      <c r="M54" s="2"/>
    </row>
    <row r="55" spans="2:13" ht="15">
      <c r="B55" s="15"/>
      <c r="C55" s="15"/>
      <c r="D55" s="21"/>
      <c r="E55" s="15"/>
      <c r="F55" s="15"/>
      <c r="G55" s="2"/>
      <c r="H55" s="2"/>
      <c r="I55" s="2"/>
      <c r="J55" s="2"/>
      <c r="K55" s="2"/>
      <c r="L55" s="2"/>
      <c r="M55" s="2"/>
    </row>
    <row r="56" spans="2:13" ht="15">
      <c r="B56" s="15"/>
      <c r="C56" s="15"/>
      <c r="D56" s="21"/>
      <c r="E56" s="15"/>
      <c r="F56" s="15"/>
      <c r="G56" s="15"/>
      <c r="H56" s="15"/>
      <c r="I56" s="2"/>
      <c r="J56" s="2"/>
      <c r="K56" s="2"/>
      <c r="L56" s="2"/>
      <c r="M56" s="2"/>
    </row>
    <row r="57" spans="2:13" ht="15">
      <c r="B57" s="2"/>
      <c r="C57" s="2"/>
      <c r="D57" s="6"/>
      <c r="E57" s="2"/>
      <c r="F57" s="15"/>
      <c r="G57" s="2"/>
      <c r="H57" s="2"/>
      <c r="I57" s="2"/>
      <c r="J57" s="2"/>
      <c r="K57" s="2"/>
      <c r="L57" s="2"/>
      <c r="M57" s="2"/>
    </row>
    <row r="58" spans="2:13" ht="15">
      <c r="B58" s="2"/>
      <c r="C58" s="2"/>
      <c r="D58" s="6"/>
      <c r="E58" s="2"/>
      <c r="F58" s="2"/>
      <c r="G58" s="2"/>
      <c r="H58" s="2"/>
      <c r="I58" s="2"/>
      <c r="J58" s="2"/>
      <c r="K58" s="2"/>
      <c r="L58" s="2"/>
      <c r="M58" s="2"/>
    </row>
    <row r="59" spans="2:13" ht="15">
      <c r="B59" s="2"/>
      <c r="C59" s="2"/>
      <c r="D59" s="6"/>
      <c r="E59" s="2"/>
      <c r="F59" s="2"/>
      <c r="G59" s="2"/>
      <c r="H59" s="2"/>
      <c r="I59" s="2"/>
      <c r="J59" s="2"/>
      <c r="K59" s="2"/>
      <c r="L59" s="2"/>
      <c r="M59" s="2"/>
    </row>
    <row r="60" spans="2:13" ht="15">
      <c r="B60" s="2"/>
      <c r="C60" s="2"/>
      <c r="D60" s="6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2"/>
      <c r="C61" s="2"/>
      <c r="D61" s="6"/>
      <c r="E61" s="2"/>
      <c r="F61" s="2"/>
      <c r="G61" s="2"/>
      <c r="H61" s="2"/>
      <c r="I61" s="2"/>
      <c r="J61" s="2"/>
      <c r="K61" s="2"/>
      <c r="L61" s="2"/>
      <c r="M61" s="2"/>
    </row>
    <row r="62" spans="2:13" ht="15">
      <c r="B62" s="2"/>
      <c r="C62" s="2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6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6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6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6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2"/>
      <c r="C67" s="2"/>
      <c r="D67" s="6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2"/>
      <c r="C68" s="2"/>
      <c r="D68" s="6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2"/>
      <c r="C69" s="2"/>
      <c r="D69" s="6"/>
      <c r="E69" s="2"/>
      <c r="F69" s="2"/>
      <c r="G69" s="2"/>
      <c r="H69" s="2"/>
      <c r="I69" s="2"/>
      <c r="J69" s="2"/>
      <c r="K69" s="2"/>
      <c r="L69" s="2"/>
      <c r="M69" s="2"/>
    </row>
    <row r="70" spans="2:13" ht="15">
      <c r="B70" s="2"/>
      <c r="C70" s="2"/>
      <c r="D70" s="6"/>
      <c r="E70" s="2"/>
      <c r="F70" s="2"/>
      <c r="G70" s="2"/>
      <c r="H70" s="2"/>
      <c r="I70" s="2"/>
      <c r="J70" s="2"/>
      <c r="K70" s="2"/>
      <c r="L70" s="2"/>
      <c r="M70" s="2"/>
    </row>
    <row r="71" spans="2:13" ht="15">
      <c r="B71" s="2"/>
      <c r="C71" s="2"/>
      <c r="D71" s="6"/>
      <c r="E71" s="2"/>
      <c r="F71" s="2"/>
      <c r="G71" s="2"/>
      <c r="H71" s="2"/>
      <c r="I71" s="2"/>
      <c r="J71" s="2"/>
      <c r="K71" s="2"/>
      <c r="L71" s="2"/>
      <c r="M71" s="2"/>
    </row>
    <row r="72" spans="2:13" ht="15">
      <c r="B72" s="2"/>
      <c r="C72" s="2"/>
      <c r="D72" s="6"/>
      <c r="E72" s="2"/>
      <c r="F72" s="2"/>
      <c r="G72" s="2"/>
      <c r="H72" s="2"/>
      <c r="I72" s="2"/>
      <c r="J72" s="2"/>
      <c r="K72" s="2"/>
      <c r="L72" s="2"/>
      <c r="M72" s="2"/>
    </row>
    <row r="73" spans="2:13" ht="15">
      <c r="B73" s="2"/>
      <c r="C73" s="2"/>
      <c r="D73" s="6"/>
      <c r="E73" s="2"/>
      <c r="F73" s="2"/>
      <c r="G73" s="2"/>
      <c r="H73" s="2"/>
      <c r="I73" s="2"/>
      <c r="J73" s="2"/>
      <c r="K73" s="2"/>
      <c r="L73" s="2"/>
      <c r="M73" s="2"/>
    </row>
    <row r="74" spans="2:13" ht="15">
      <c r="B74" s="2"/>
      <c r="C74" s="2"/>
      <c r="D74" s="6"/>
      <c r="E74" s="2"/>
      <c r="F74" s="2"/>
      <c r="G74" s="2"/>
      <c r="H74" s="2"/>
      <c r="I74" s="2"/>
      <c r="J74" s="2"/>
      <c r="K74" s="2"/>
      <c r="L74" s="2"/>
      <c r="M74" s="2"/>
    </row>
    <row r="75" spans="2:13" ht="15">
      <c r="B75" s="2"/>
      <c r="C75" s="2"/>
      <c r="D75" s="6"/>
      <c r="E75" s="2"/>
      <c r="F75" s="2"/>
      <c r="G75" s="2"/>
      <c r="H75" s="2"/>
      <c r="I75" s="2"/>
      <c r="J75" s="2"/>
      <c r="K75" s="2"/>
      <c r="L75" s="2"/>
      <c r="M75" s="2"/>
    </row>
    <row r="76" spans="2:13" ht="15">
      <c r="B76" s="2"/>
      <c r="C76" s="2"/>
      <c r="D76" s="6"/>
      <c r="E76" s="2"/>
      <c r="F76" s="2"/>
      <c r="G76" s="2"/>
      <c r="H76" s="2"/>
      <c r="I76" s="2"/>
      <c r="J76" s="2"/>
      <c r="K76" s="2"/>
      <c r="L76" s="2"/>
      <c r="M76" s="2"/>
    </row>
    <row r="77" spans="2:13" ht="15">
      <c r="B77" s="2"/>
      <c r="C77" s="2"/>
      <c r="D77" s="6"/>
      <c r="E77" s="2"/>
      <c r="F77" s="2"/>
      <c r="G77" s="2"/>
      <c r="H77" s="2"/>
      <c r="I77" s="2"/>
      <c r="J77" s="2"/>
      <c r="K77" s="2"/>
      <c r="L77" s="2"/>
      <c r="M77" s="2"/>
    </row>
    <row r="78" spans="2:13" ht="15">
      <c r="B78" s="2"/>
      <c r="C78" s="2"/>
      <c r="D78" s="6"/>
      <c r="E78" s="2"/>
      <c r="F78" s="2"/>
      <c r="G78" s="2"/>
      <c r="H78" s="2"/>
      <c r="I78" s="2"/>
      <c r="J78" s="2"/>
      <c r="K78" s="2"/>
      <c r="L78" s="2"/>
      <c r="M78" s="2"/>
    </row>
    <row r="79" spans="2:13" ht="15">
      <c r="B79" s="2"/>
      <c r="C79" s="2"/>
      <c r="D79" s="6"/>
      <c r="E79" s="2"/>
      <c r="F79" s="2"/>
      <c r="G79" s="2"/>
      <c r="H79" s="2"/>
      <c r="I79" s="2"/>
      <c r="J79" s="2"/>
      <c r="K79" s="2"/>
      <c r="L79" s="2"/>
      <c r="M79" s="2"/>
    </row>
    <row r="80" spans="2:13" ht="15">
      <c r="B80" s="2"/>
      <c r="C80" s="2"/>
      <c r="D80" s="6"/>
      <c r="E80" s="2"/>
      <c r="F80" s="2"/>
      <c r="G80" s="2"/>
      <c r="H80" s="2"/>
      <c r="I80" s="2"/>
      <c r="J80" s="2"/>
      <c r="K80" s="2"/>
      <c r="L80" s="2"/>
      <c r="M80" s="2"/>
    </row>
    <row r="81" spans="2:13" ht="15">
      <c r="B81" s="2"/>
      <c r="C81" s="2"/>
      <c r="D81" s="6"/>
      <c r="E81" s="2"/>
      <c r="F81" s="2"/>
      <c r="G81" s="2"/>
      <c r="H81" s="2"/>
      <c r="I81" s="2"/>
      <c r="J81" s="2"/>
      <c r="K81" s="2"/>
      <c r="L81" s="2"/>
      <c r="M81" s="2"/>
    </row>
    <row r="82" spans="2:13" ht="15">
      <c r="B82" s="2"/>
      <c r="C82" s="2"/>
      <c r="D82" s="6"/>
      <c r="E82" s="2"/>
      <c r="F82" s="2"/>
      <c r="G82" s="2"/>
      <c r="H82" s="2"/>
      <c r="I82" s="2"/>
      <c r="J82" s="2"/>
      <c r="K82" s="2"/>
      <c r="L82" s="2"/>
      <c r="M82" s="2"/>
    </row>
    <row r="83" spans="2:13" ht="15">
      <c r="B83" s="2"/>
      <c r="C83" s="2"/>
      <c r="D83" s="6"/>
      <c r="E83" s="2"/>
      <c r="F83" s="2"/>
      <c r="G83" s="2"/>
      <c r="H83" s="2"/>
      <c r="I83" s="2"/>
      <c r="J83" s="2"/>
      <c r="K83" s="2"/>
      <c r="L83" s="2"/>
      <c r="M83" s="2"/>
    </row>
    <row r="84" spans="2:13" ht="15">
      <c r="B84" s="2"/>
      <c r="C84" s="2"/>
      <c r="D84" s="6"/>
      <c r="E84" s="2"/>
      <c r="F84" s="2"/>
      <c r="G84" s="2"/>
      <c r="H84" s="2"/>
      <c r="I84" s="2"/>
      <c r="J84" s="2"/>
      <c r="K84" s="2"/>
      <c r="L84" s="2"/>
      <c r="M84" s="2"/>
    </row>
    <row r="85" spans="2:13" ht="15">
      <c r="B85" s="2"/>
      <c r="C85" s="2"/>
      <c r="D85" s="6"/>
      <c r="E85" s="2"/>
      <c r="F85" s="2"/>
      <c r="G85" s="2"/>
      <c r="H85" s="2"/>
      <c r="I85" s="2"/>
      <c r="J85" s="2"/>
      <c r="K85" s="2"/>
      <c r="L85" s="2"/>
      <c r="M85" s="2"/>
    </row>
    <row r="86" spans="2:13" ht="15">
      <c r="B86" s="2"/>
      <c r="C86" s="2"/>
      <c r="D86" s="6"/>
      <c r="E86" s="2"/>
      <c r="F86" s="2"/>
      <c r="G86" s="2"/>
      <c r="H86" s="2"/>
      <c r="I86" s="2"/>
      <c r="J86" s="2"/>
      <c r="K86" s="2"/>
      <c r="L86" s="2"/>
      <c r="M86" s="2"/>
    </row>
    <row r="87" spans="2:13" ht="15">
      <c r="B87" s="2"/>
      <c r="C87" s="2"/>
      <c r="D87" s="6"/>
      <c r="E87" s="2"/>
      <c r="F87" s="2"/>
      <c r="G87" s="2"/>
      <c r="H87" s="2"/>
      <c r="I87" s="2"/>
      <c r="J87" s="2"/>
      <c r="K87" s="2"/>
      <c r="L87" s="2"/>
      <c r="M87" s="2"/>
    </row>
    <row r="88" spans="2:13" ht="15">
      <c r="B88" s="2"/>
      <c r="C88" s="2"/>
      <c r="D88" s="6"/>
      <c r="E88" s="2"/>
      <c r="F88" s="2"/>
      <c r="G88" s="2"/>
      <c r="H88" s="2"/>
      <c r="I88" s="2"/>
      <c r="J88" s="2"/>
      <c r="K88" s="2"/>
      <c r="L88" s="2"/>
      <c r="M88" s="2"/>
    </row>
    <row r="89" spans="2:13" ht="15">
      <c r="B89" s="2"/>
      <c r="C89" s="2"/>
      <c r="D89" s="6"/>
      <c r="E89" s="2"/>
      <c r="F89" s="2"/>
      <c r="G89" s="2"/>
      <c r="H89" s="2"/>
      <c r="I89" s="2"/>
      <c r="J89" s="2"/>
      <c r="K89" s="2"/>
      <c r="L89" s="2"/>
      <c r="M89" s="2"/>
    </row>
    <row r="90" spans="2:13" ht="15">
      <c r="B90" s="2"/>
      <c r="C90" s="2"/>
      <c r="D90" s="6"/>
      <c r="E90" s="2"/>
      <c r="F90" s="2"/>
      <c r="G90" s="2"/>
      <c r="H90" s="2"/>
      <c r="I90" s="2"/>
      <c r="J90" s="2"/>
      <c r="K90" s="2"/>
      <c r="L90" s="2"/>
      <c r="M90" s="2"/>
    </row>
    <row r="91" spans="2:13" ht="15">
      <c r="B91" s="2"/>
      <c r="C91" s="2"/>
      <c r="D91" s="6"/>
      <c r="E91" s="2"/>
      <c r="F91" s="2"/>
      <c r="G91" s="2"/>
      <c r="H91" s="2"/>
      <c r="I91" s="2"/>
      <c r="J91" s="2"/>
      <c r="K91" s="2"/>
      <c r="L91" s="2"/>
      <c r="M91" s="2"/>
    </row>
    <row r="92" spans="2:13" ht="15">
      <c r="B92" s="2"/>
      <c r="C92" s="2"/>
      <c r="D92" s="6"/>
      <c r="E92" s="2"/>
      <c r="F92" s="2"/>
      <c r="G92" s="2"/>
      <c r="H92" s="2"/>
      <c r="I92" s="2"/>
      <c r="J92" s="2"/>
      <c r="K92" s="2"/>
      <c r="L92" s="2"/>
      <c r="M92" s="2"/>
    </row>
    <row r="93" spans="2:13" ht="15">
      <c r="B93" s="2"/>
      <c r="C93" s="2"/>
      <c r="D93" s="6"/>
      <c r="E93" s="2"/>
      <c r="F93" s="2"/>
      <c r="G93" s="2"/>
      <c r="H93" s="2"/>
      <c r="I93" s="2"/>
      <c r="J93" s="2"/>
      <c r="K93" s="2"/>
      <c r="L93" s="2"/>
      <c r="M93" s="2"/>
    </row>
    <row r="94" spans="2:13" ht="15">
      <c r="B94" s="2"/>
      <c r="C94" s="2"/>
      <c r="D94" s="6"/>
      <c r="E94" s="2"/>
      <c r="F94" s="2"/>
      <c r="G94" s="2"/>
      <c r="H94" s="2"/>
      <c r="I94" s="2"/>
      <c r="J94" s="2"/>
      <c r="K94" s="2"/>
      <c r="L94" s="2"/>
      <c r="M94" s="2"/>
    </row>
    <row r="95" spans="2:13" ht="15">
      <c r="B95" s="2"/>
      <c r="C95" s="2"/>
      <c r="D95" s="6"/>
      <c r="E95" s="2"/>
      <c r="F95" s="2"/>
      <c r="G95" s="2"/>
      <c r="H95" s="2"/>
      <c r="I95" s="2"/>
      <c r="J95" s="2"/>
      <c r="K95" s="2"/>
      <c r="L95" s="2"/>
      <c r="M95" s="2"/>
    </row>
    <row r="96" spans="2:13" ht="15">
      <c r="B96" s="2"/>
      <c r="C96" s="2"/>
      <c r="D96" s="6"/>
      <c r="E96" s="2"/>
      <c r="F96" s="2"/>
      <c r="G96" s="2"/>
      <c r="H96" s="2"/>
      <c r="I96" s="2"/>
      <c r="J96" s="2"/>
      <c r="K96" s="2"/>
      <c r="L96" s="2"/>
      <c r="M96" s="2"/>
    </row>
    <row r="97" spans="2:13" ht="15">
      <c r="B97" s="2"/>
      <c r="C97" s="2"/>
      <c r="D97" s="6"/>
      <c r="E97" s="2"/>
      <c r="F97" s="2"/>
      <c r="G97" s="2"/>
      <c r="H97" s="2"/>
      <c r="I97" s="2"/>
      <c r="J97" s="2"/>
      <c r="K97" s="2"/>
      <c r="L97" s="2"/>
      <c r="M97" s="2"/>
    </row>
    <row r="98" spans="2:13" ht="15">
      <c r="B98" s="2"/>
      <c r="C98" s="2"/>
      <c r="D98" s="6"/>
      <c r="E98" s="2"/>
      <c r="F98" s="2"/>
      <c r="G98" s="2"/>
      <c r="H98" s="2"/>
      <c r="I98" s="2"/>
      <c r="J98" s="2"/>
      <c r="K98" s="2"/>
      <c r="L98" s="2"/>
      <c r="M98" s="2"/>
    </row>
    <row r="99" spans="2:13" ht="15">
      <c r="B99" s="2"/>
      <c r="C99" s="2"/>
      <c r="D99" s="6"/>
      <c r="E99" s="2"/>
      <c r="F99" s="2"/>
      <c r="G99" s="2"/>
      <c r="H99" s="2"/>
      <c r="I99" s="2"/>
      <c r="J99" s="2"/>
      <c r="K99" s="2"/>
      <c r="L99" s="2"/>
      <c r="M99" s="2"/>
    </row>
    <row r="100" spans="2:13" ht="15">
      <c r="B100" s="2"/>
      <c r="C100" s="2"/>
      <c r="D100" s="6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5">
      <c r="B101" s="2"/>
      <c r="C101" s="2"/>
      <c r="D101" s="6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5">
      <c r="B102" s="2"/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5">
      <c r="B103" s="2"/>
      <c r="C103" s="2"/>
      <c r="D103" s="6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5">
      <c r="B104" s="2"/>
      <c r="C104" s="2"/>
      <c r="D104" s="6"/>
      <c r="E104" s="2"/>
      <c r="F104" s="2"/>
      <c r="G104" s="2"/>
      <c r="H104" s="2"/>
      <c r="I104" s="2"/>
      <c r="J104" s="2"/>
      <c r="K104" s="2"/>
      <c r="L104" s="2"/>
      <c r="M104" s="2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ht="12.75">
      <c r="D130" s="8"/>
    </row>
    <row r="131" ht="12.75">
      <c r="D131" s="8"/>
    </row>
    <row r="132" ht="12.75">
      <c r="D132" s="8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  <row r="138" ht="12.75">
      <c r="D138" s="8"/>
    </row>
    <row r="139" ht="12.75">
      <c r="D139" s="8"/>
    </row>
    <row r="140" ht="12.75">
      <c r="D140" s="8"/>
    </row>
    <row r="141" ht="12.75">
      <c r="D141" s="8"/>
    </row>
    <row r="142" ht="12.75">
      <c r="D142" s="8"/>
    </row>
    <row r="143" ht="12.75">
      <c r="D143" s="8"/>
    </row>
    <row r="144" ht="12.75">
      <c r="D144" s="8"/>
    </row>
    <row r="145" ht="12.75">
      <c r="D145" s="8"/>
    </row>
    <row r="146" ht="12.75">
      <c r="D146" s="8"/>
    </row>
    <row r="147" ht="12.75">
      <c r="D147" s="8"/>
    </row>
    <row r="148" ht="12.75">
      <c r="D148" s="8"/>
    </row>
    <row r="149" ht="12.75">
      <c r="D149" s="8"/>
    </row>
    <row r="150" ht="12.75">
      <c r="D150" s="8"/>
    </row>
    <row r="151" ht="12.75">
      <c r="D151" s="8"/>
    </row>
    <row r="152" ht="12.75">
      <c r="D152" s="8"/>
    </row>
    <row r="153" ht="12.75">
      <c r="D153" s="8"/>
    </row>
    <row r="154" ht="12.75">
      <c r="D154" s="8"/>
    </row>
    <row r="155" ht="12.75">
      <c r="D155" s="8"/>
    </row>
    <row r="156" ht="12.75">
      <c r="D156" s="8"/>
    </row>
    <row r="157" ht="12.75">
      <c r="D157" s="8"/>
    </row>
    <row r="158" ht="12.75">
      <c r="D158" s="8"/>
    </row>
    <row r="159" ht="12.75">
      <c r="D159" s="8"/>
    </row>
    <row r="160" ht="12.75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  <row r="165" ht="12.75">
      <c r="D165" s="8"/>
    </row>
    <row r="166" ht="12.75">
      <c r="D166" s="8"/>
    </row>
    <row r="167" ht="12.75">
      <c r="D167" s="8"/>
    </row>
    <row r="168" ht="12.75">
      <c r="D168" s="8"/>
    </row>
    <row r="169" ht="12.75">
      <c r="D169" s="8"/>
    </row>
    <row r="170" ht="12.75">
      <c r="D170" s="8"/>
    </row>
    <row r="171" ht="12.75">
      <c r="D171" s="8"/>
    </row>
    <row r="172" ht="12.75">
      <c r="D172" s="8"/>
    </row>
    <row r="173" ht="12.75">
      <c r="D173" s="8"/>
    </row>
    <row r="174" ht="12.75">
      <c r="D174" s="8"/>
    </row>
    <row r="175" ht="12.75">
      <c r="D175" s="8"/>
    </row>
    <row r="176" ht="12.75">
      <c r="D176" s="8"/>
    </row>
    <row r="177" ht="12.75">
      <c r="D177" s="8"/>
    </row>
    <row r="178" ht="12.75">
      <c r="D178" s="8"/>
    </row>
    <row r="179" ht="12.75">
      <c r="D179" s="8"/>
    </row>
    <row r="180" ht="12.75">
      <c r="D180" s="8"/>
    </row>
    <row r="181" ht="12.75">
      <c r="D181" s="8"/>
    </row>
    <row r="182" ht="12.75">
      <c r="D182" s="8"/>
    </row>
  </sheetData>
  <sheetProtection/>
  <mergeCells count="1">
    <mergeCell ref="D7:E7"/>
  </mergeCells>
  <printOptions/>
  <pageMargins left="0.5" right="0.44" top="0.65" bottom="0.54" header="0.5" footer="0.5"/>
  <pageSetup fitToHeight="1" fitToWidth="1" horizontalDpi="300" verticalDpi="3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Nolan</dc:creator>
  <cp:keywords/>
  <dc:description/>
  <cp:lastModifiedBy>Jim Winistorfer</cp:lastModifiedBy>
  <cp:lastPrinted>2014-03-19T20:48:22Z</cp:lastPrinted>
  <dcterms:created xsi:type="dcterms:W3CDTF">2001-01-29T16:17:24Z</dcterms:created>
  <dcterms:modified xsi:type="dcterms:W3CDTF">2014-03-26T18:05:34Z</dcterms:modified>
  <cp:category/>
  <cp:version/>
  <cp:contentType/>
  <cp:contentStatus/>
</cp:coreProperties>
</file>